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Promener\association\2024\budget\"/>
    </mc:Choice>
  </mc:AlternateContent>
  <xr:revisionPtr revIDLastSave="0" documentId="13_ncr:1_{82998410-BF6E-4242-8E47-6E02BDCD5E9F}" xr6:coauthVersionLast="47" xr6:coauthVersionMax="47" xr10:uidLastSave="{00000000-0000-0000-0000-000000000000}"/>
  <bookViews>
    <workbookView xWindow="-108" yWindow="-108" windowWidth="23256" windowHeight="12576" activeTab="1" xr2:uid="{0D0B2705-B43C-481A-920D-31C4DBD3A0F7}"/>
  </bookViews>
  <sheets>
    <sheet name="VIE QUOT" sheetId="3" r:id="rId1"/>
    <sheet name="REMUNERATIONS" sheetId="1" r:id="rId2"/>
    <sheet name="RESTAURATION" sheetId="5" r:id="rId3"/>
    <sheet name="MAQUETTE" sheetId="2" r:id="rId4"/>
    <sheet name="BALANC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J22" i="1"/>
  <c r="J21" i="1"/>
  <c r="J19" i="1"/>
  <c r="J18" i="1"/>
  <c r="J5" i="1"/>
  <c r="J4" i="1"/>
  <c r="J11" i="1"/>
  <c r="J12" i="1"/>
  <c r="J25" i="1"/>
  <c r="J26" i="1"/>
  <c r="J27" i="1"/>
  <c r="J41" i="1"/>
  <c r="J35" i="1"/>
  <c r="J34" i="1"/>
  <c r="J31" i="1" s="1"/>
  <c r="J32" i="1"/>
  <c r="J17" i="1" l="1"/>
  <c r="J3" i="1"/>
  <c r="J10" i="1"/>
  <c r="J24" i="1"/>
  <c r="J30" i="1"/>
  <c r="J40" i="1"/>
  <c r="J37" i="1"/>
  <c r="M21" i="5" l="1"/>
  <c r="K21" i="5"/>
  <c r="J21" i="5"/>
  <c r="O11" i="3"/>
  <c r="O10" i="3"/>
  <c r="O9" i="3"/>
  <c r="O7" i="3"/>
  <c r="N12" i="3"/>
  <c r="N11" i="3"/>
  <c r="N10" i="3"/>
  <c r="N8" i="3"/>
  <c r="N7" i="3"/>
  <c r="J11" i="5"/>
  <c r="J10" i="5"/>
  <c r="J9" i="5"/>
  <c r="J8" i="5"/>
  <c r="J7" i="5"/>
  <c r="J6" i="5"/>
  <c r="D7" i="2"/>
  <c r="C16" i="5"/>
  <c r="G18" i="3"/>
  <c r="B7" i="2"/>
  <c r="G16" i="5"/>
  <c r="F16" i="5"/>
  <c r="E16" i="5"/>
  <c r="D16" i="5"/>
  <c r="E18" i="3" l="1"/>
  <c r="H14" i="4"/>
  <c r="G14" i="4"/>
  <c r="F14" i="4"/>
  <c r="K18" i="3"/>
  <c r="I18" i="3"/>
  <c r="C18" i="3"/>
  <c r="B3" i="4" l="1"/>
  <c r="E4" i="4" s="1"/>
  <c r="E14" i="4" s="1"/>
</calcChain>
</file>

<file path=xl/sharedStrings.xml><?xml version="1.0" encoding="utf-8"?>
<sst xmlns="http://schemas.openxmlformats.org/spreadsheetml/2006/main" count="208" uniqueCount="134">
  <si>
    <t>JOURNEE D'INTERVENTIONS</t>
  </si>
  <si>
    <t>AUTRE INTERVENTION</t>
  </si>
  <si>
    <t>Sonia CHAMBRETTO</t>
  </si>
  <si>
    <t>Madeleine PEREIRA</t>
  </si>
  <si>
    <t>FOURNITURES</t>
  </si>
  <si>
    <t>FACONNAGE</t>
  </si>
  <si>
    <t>MAQUETTE</t>
  </si>
  <si>
    <t>HEBERGEMENT</t>
  </si>
  <si>
    <t>DEPLACEMENTS</t>
  </si>
  <si>
    <t xml:space="preserve">RESTAURATION </t>
  </si>
  <si>
    <t>FETE</t>
  </si>
  <si>
    <t>FETE 2</t>
  </si>
  <si>
    <t>TOTAL</t>
  </si>
  <si>
    <t>DEPENSES</t>
  </si>
  <si>
    <t>RECETTES</t>
  </si>
  <si>
    <t>INTERVENTIONS</t>
  </si>
  <si>
    <t>DRAC</t>
  </si>
  <si>
    <t>DRAC (RLM)</t>
  </si>
  <si>
    <t>Michalski</t>
  </si>
  <si>
    <t>RESTAURATION</t>
  </si>
  <si>
    <t>région Sud</t>
  </si>
  <si>
    <t>FETES</t>
  </si>
  <si>
    <t>CD 84 (SLL)</t>
  </si>
  <si>
    <t>CD 84 (culture)</t>
  </si>
  <si>
    <t>PUBLICITE</t>
  </si>
  <si>
    <t>SOFIA</t>
  </si>
  <si>
    <t>Carpentras</t>
  </si>
  <si>
    <t>restau Alix</t>
  </si>
  <si>
    <t>Total</t>
  </si>
  <si>
    <t>COURRIER</t>
  </si>
  <si>
    <t>ASSURANCE</t>
  </si>
  <si>
    <t>MAIF</t>
  </si>
  <si>
    <t>LIVRES</t>
  </si>
  <si>
    <t>Jouvaud</t>
  </si>
  <si>
    <t>Courrier</t>
  </si>
  <si>
    <t>courrier</t>
  </si>
  <si>
    <t xml:space="preserve">TOTAL </t>
  </si>
  <si>
    <t xml:space="preserve"> TOTAL</t>
  </si>
  <si>
    <t>SOLDE</t>
  </si>
  <si>
    <t>vin</t>
  </si>
  <si>
    <t>atelier</t>
  </si>
  <si>
    <t>été</t>
  </si>
  <si>
    <t>performance</t>
  </si>
  <si>
    <t>rencontres</t>
  </si>
  <si>
    <t>retour</t>
  </si>
  <si>
    <t>résidence</t>
  </si>
  <si>
    <t>intervention</t>
  </si>
  <si>
    <t>hebergement déplacement</t>
  </si>
  <si>
    <t>déplacements</t>
  </si>
  <si>
    <t>hébergement</t>
  </si>
  <si>
    <t>total</t>
  </si>
  <si>
    <t>restauration</t>
  </si>
  <si>
    <t>été culturel</t>
  </si>
  <si>
    <t>%</t>
  </si>
  <si>
    <t>Véronique Duval</t>
  </si>
  <si>
    <t>CROISEE DES ARTS CULINAIRES</t>
  </si>
  <si>
    <t>SECURITE SOCIALE</t>
  </si>
  <si>
    <t>TERRE DE LIENS</t>
  </si>
  <si>
    <t>RESIDENCE</t>
  </si>
  <si>
    <t>INTERVENANTS</t>
  </si>
  <si>
    <t>Laurence Decaesteker</t>
  </si>
  <si>
    <t>Yoann Thommerel</t>
  </si>
  <si>
    <t>Sonia Chiambretto</t>
  </si>
  <si>
    <t>la Camarette</t>
  </si>
  <si>
    <t>Nadia Zammut</t>
  </si>
  <si>
    <t>Roko Sekoguchi</t>
  </si>
  <si>
    <t>RHESO</t>
  </si>
  <si>
    <t>Madeleine Pereira</t>
  </si>
  <si>
    <t>Amandine Borel</t>
  </si>
  <si>
    <t>Matthieu Dalmais</t>
  </si>
  <si>
    <t>Lycée JH Fabre</t>
  </si>
  <si>
    <t>Crédit mutuel</t>
  </si>
  <si>
    <t xml:space="preserve"> </t>
  </si>
  <si>
    <t>LA FOLLE CHAINE ALIMENTAIRE</t>
  </si>
  <si>
    <t>Campus Ventoux Provence</t>
  </si>
  <si>
    <t>MFR la Denoves</t>
  </si>
  <si>
    <t>la fresque du climet</t>
  </si>
  <si>
    <t>DATES</t>
  </si>
  <si>
    <t>21 &amp; 22 nov, 2024</t>
  </si>
  <si>
    <t>28 &amp; 29 nov, 2024</t>
  </si>
  <si>
    <t>du 14 au 25 oct.  2024</t>
  </si>
  <si>
    <t>du 4 au 28 nov. 2024</t>
  </si>
  <si>
    <t>LIEUX</t>
  </si>
  <si>
    <t>ACTIONS</t>
  </si>
  <si>
    <t>GEM Partae</t>
  </si>
  <si>
    <t>dédicaces</t>
  </si>
  <si>
    <t>Yoann TYHOMMEREL</t>
  </si>
  <si>
    <t>Matthieu DALMAIS</t>
  </si>
  <si>
    <t>Amandine BOREL</t>
  </si>
  <si>
    <t>Ryokp SEKIGUCHI</t>
  </si>
  <si>
    <t>Laurence  DECAESTEKER</t>
  </si>
  <si>
    <t>Nadia SAMMUT</t>
  </si>
  <si>
    <t>Terre de liens</t>
  </si>
  <si>
    <t>Véronique DUVAL</t>
  </si>
  <si>
    <t xml:space="preserve">RESIDENCE </t>
  </si>
  <si>
    <t>Tristan KIHL</t>
  </si>
  <si>
    <t>Claiiez MALARY</t>
  </si>
  <si>
    <t>Claire SZARKOWSKI</t>
  </si>
  <si>
    <t>,</t>
  </si>
  <si>
    <t>la fresque du climat</t>
  </si>
  <si>
    <t>conférence gesticulée</t>
  </si>
  <si>
    <t>Claire Szarzimski</t>
  </si>
  <si>
    <t>REPAS</t>
  </si>
  <si>
    <t>HEURE</t>
  </si>
  <si>
    <t>appel à candidatures</t>
  </si>
  <si>
    <t>la fresque</t>
  </si>
  <si>
    <t>Bibliothèque Inguimbertine</t>
  </si>
  <si>
    <t>Sam. 23 nov. 2024</t>
  </si>
  <si>
    <t>De 14h à 18h</t>
  </si>
  <si>
    <t>Y. THOMMEREL</t>
  </si>
  <si>
    <t>S. CHIAMBRETTO</t>
  </si>
  <si>
    <t>Dim. 24 nov.. 2024</t>
  </si>
  <si>
    <t>de 9h à 12h</t>
  </si>
  <si>
    <t>Sam. 30 nov. 2024</t>
  </si>
  <si>
    <t>Ryoko SEKIGUCHI</t>
  </si>
  <si>
    <t>Dim. 1 déc. 2024</t>
  </si>
  <si>
    <t xml:space="preserve">à 14h 30 </t>
  </si>
  <si>
    <t>Claire CZARKOWSKI</t>
  </si>
  <si>
    <t>à 11h00</t>
  </si>
  <si>
    <t xml:space="preserve">à 16h30 </t>
  </si>
  <si>
    <t>Serge BASTET</t>
  </si>
  <si>
    <t xml:space="preserve">à 9h 30 </t>
  </si>
  <si>
    <t>À 11h</t>
  </si>
  <si>
    <t>à 16h 30</t>
  </si>
  <si>
    <r>
      <t>Yoann Thommerel</t>
    </r>
    <r>
      <rPr>
        <sz val="10"/>
        <color rgb="FF000000"/>
        <rFont val="BellGothic"/>
        <family val="2"/>
      </rPr>
      <t xml:space="preserve"> </t>
    </r>
  </si>
  <si>
    <t xml:space="preserve">à 14h30 </t>
  </si>
  <si>
    <t>spectacle</t>
  </si>
  <si>
    <t>FIN DE SEMAINES</t>
  </si>
  <si>
    <t>Claire MALARY</t>
  </si>
  <si>
    <t>Tristan THIL</t>
  </si>
  <si>
    <t>Dim. 24 nov. 2024</t>
  </si>
  <si>
    <t>à 9h30</t>
  </si>
  <si>
    <t>Ryoko Toniguchi</t>
  </si>
  <si>
    <t>ECRIRE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</si>
</sst>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Calibri"/>
      <family val="2"/>
      <charset val="1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3300"/>
      <name val="Arial"/>
      <family val="2"/>
    </font>
    <font>
      <b/>
      <sz val="10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theme="0"/>
      <name val="Bell Gothic Std Black"/>
      <family val="2"/>
    </font>
    <font>
      <sz val="8"/>
      <color theme="1"/>
      <name val="Fairwater Script"/>
    </font>
    <font>
      <sz val="8"/>
      <color theme="1"/>
      <name val="Futura BdCn BT"/>
      <family val="2"/>
    </font>
    <font>
      <sz val="8"/>
      <color rgb="FFFF0000"/>
      <name val="Futura BdCn BT"/>
      <family val="2"/>
    </font>
    <font>
      <sz val="10"/>
      <color rgb="FF063D71"/>
      <name val="BellGothic-Black"/>
      <family val="2"/>
    </font>
    <font>
      <sz val="11"/>
      <color rgb="FF063D71"/>
      <name val="BellGothic-Black"/>
      <family val="2"/>
    </font>
    <font>
      <sz val="10"/>
      <color rgb="FF000000"/>
      <name val="Futura Lt BT"/>
      <family val="2"/>
    </font>
    <font>
      <b/>
      <sz val="10"/>
      <name val="Bell Gothic Std Black"/>
      <family val="2"/>
    </font>
    <font>
      <sz val="9"/>
      <name val="Futura Lt BT"/>
      <family val="2"/>
    </font>
    <font>
      <sz val="10"/>
      <name val="Futura Lt BT"/>
      <family val="2"/>
    </font>
    <font>
      <sz val="10"/>
      <color rgb="FFFFDDDD"/>
      <name val="Bell Gothic Std Black"/>
      <family val="2"/>
    </font>
    <font>
      <b/>
      <sz val="10"/>
      <name val="Arial"/>
      <family val="2"/>
    </font>
    <font>
      <sz val="8"/>
      <color rgb="FFEF3824"/>
      <name val="Arial"/>
      <family val="2"/>
    </font>
    <font>
      <b/>
      <sz val="10"/>
      <color rgb="FFEF3824"/>
      <name val="Arial"/>
      <family val="2"/>
    </font>
    <font>
      <sz val="10"/>
      <color rgb="FFEF3824"/>
      <name val="Arial"/>
      <family val="2"/>
    </font>
    <font>
      <sz val="8"/>
      <color theme="0"/>
      <name val="Arial"/>
      <family val="2"/>
    </font>
    <font>
      <sz val="8"/>
      <color theme="0"/>
      <name val="Futura BdCn BT"/>
      <family val="2"/>
    </font>
    <font>
      <sz val="10"/>
      <color theme="0" tint="-4.9989318521683403E-2"/>
      <name val="Futura BdCn BT"/>
      <family val="2"/>
    </font>
    <font>
      <sz val="8"/>
      <color theme="0" tint="-4.9989318521683403E-2"/>
      <name val="Futura BdCn BT"/>
      <family val="2"/>
    </font>
    <font>
      <sz val="8"/>
      <color rgb="FFFFDDDD"/>
      <name val="Futura BdCn BT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color rgb="FFCC33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BellGothic"/>
      <family val="2"/>
    </font>
    <font>
      <sz val="10"/>
      <color rgb="FFFF0000"/>
      <name val="BellGothic"/>
      <family val="2"/>
    </font>
    <font>
      <sz val="14"/>
      <color rgb="FF000000"/>
      <name val="Bell Gothic Std Black"/>
      <family val="2"/>
    </font>
    <font>
      <sz val="11"/>
      <color rgb="FFFF0000"/>
      <name val="BellGothic"/>
      <family val="2"/>
    </font>
    <font>
      <sz val="10"/>
      <color rgb="FF000000"/>
      <name val="BellGothic-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CEDDEA"/>
        <bgColor indexed="64"/>
      </patternFill>
    </fill>
    <fill>
      <patternFill patternType="solid">
        <fgColor rgb="FF9CBAD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3300"/>
        <bgColor rgb="FFCCFFFF"/>
      </patternFill>
    </fill>
    <fill>
      <patternFill patternType="solid">
        <fgColor rgb="FFFFDDDD"/>
        <bgColor indexed="64"/>
      </patternFill>
    </fill>
    <fill>
      <patternFill patternType="solid">
        <fgColor rgb="FFFFDDDD"/>
        <bgColor rgb="FFCC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CFFFF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4294B"/>
      </left>
      <right style="thin">
        <color rgb="FF04294B"/>
      </right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3" xfId="0" applyBorder="1"/>
    <xf numFmtId="0" fontId="9" fillId="2" borderId="1" xfId="0" applyFont="1" applyFill="1" applyBorder="1" applyAlignment="1">
      <alignment horizontal="center" vertical="top"/>
    </xf>
    <xf numFmtId="0" fontId="2" fillId="3" borderId="0" xfId="0" applyFont="1" applyFill="1"/>
    <xf numFmtId="0" fontId="3" fillId="3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14" fillId="2" borderId="4" xfId="0" applyFont="1" applyFill="1" applyBorder="1"/>
    <xf numFmtId="0" fontId="9" fillId="2" borderId="4" xfId="0" applyFont="1" applyFill="1" applyBorder="1"/>
    <xf numFmtId="0" fontId="10" fillId="3" borderId="4" xfId="0" applyFont="1" applyFill="1" applyBorder="1"/>
    <xf numFmtId="0" fontId="5" fillId="2" borderId="4" xfId="0" applyFont="1" applyFill="1" applyBorder="1"/>
    <xf numFmtId="0" fontId="5" fillId="0" borderId="4" xfId="0" applyFont="1" applyBorder="1"/>
    <xf numFmtId="0" fontId="11" fillId="2" borderId="4" xfId="0" applyFont="1" applyFill="1" applyBorder="1"/>
    <xf numFmtId="0" fontId="12" fillId="3" borderId="4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0" xfId="0" applyFont="1"/>
    <xf numFmtId="0" fontId="21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right" vertical="center" wrapText="1"/>
    </xf>
    <xf numFmtId="0" fontId="23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right" vertical="center" wrapText="1"/>
    </xf>
    <xf numFmtId="0" fontId="0" fillId="6" borderId="0" xfId="0" applyFill="1"/>
    <xf numFmtId="0" fontId="0" fillId="7" borderId="0" xfId="0" applyFill="1"/>
    <xf numFmtId="0" fontId="24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/>
    </xf>
    <xf numFmtId="0" fontId="25" fillId="10" borderId="0" xfId="0" applyFont="1" applyFill="1"/>
    <xf numFmtId="0" fontId="25" fillId="10" borderId="0" xfId="0" applyFont="1" applyFill="1" applyAlignment="1">
      <alignment horizontal="left"/>
    </xf>
    <xf numFmtId="0" fontId="25" fillId="10" borderId="0" xfId="0" applyFont="1" applyFill="1" applyAlignment="1">
      <alignment horizontal="center"/>
    </xf>
    <xf numFmtId="0" fontId="25" fillId="11" borderId="0" xfId="0" applyFont="1" applyFill="1" applyAlignment="1">
      <alignment horizontal="right"/>
    </xf>
    <xf numFmtId="0" fontId="25" fillId="8" borderId="0" xfId="0" applyFont="1" applyFill="1"/>
    <xf numFmtId="0" fontId="25" fillId="8" borderId="0" xfId="0" applyFont="1" applyFill="1" applyAlignment="1">
      <alignment horizontal="left"/>
    </xf>
    <xf numFmtId="0" fontId="25" fillId="8" borderId="0" xfId="0" applyFont="1" applyFill="1" applyAlignment="1">
      <alignment horizontal="center"/>
    </xf>
    <xf numFmtId="0" fontId="26" fillId="10" borderId="0" xfId="0" applyFont="1" applyFill="1"/>
    <xf numFmtId="0" fontId="17" fillId="8" borderId="0" xfId="0" applyFont="1" applyFill="1"/>
    <xf numFmtId="0" fontId="27" fillId="10" borderId="0" xfId="0" applyFont="1" applyFill="1"/>
    <xf numFmtId="8" fontId="26" fillId="10" borderId="0" xfId="0" applyNumberFormat="1" applyFont="1" applyFill="1"/>
    <xf numFmtId="0" fontId="5" fillId="10" borderId="0" xfId="1" applyFont="1" applyFill="1" applyAlignment="1" applyProtection="1">
      <alignment horizontal="center"/>
      <protection locked="0"/>
    </xf>
    <xf numFmtId="4" fontId="7" fillId="10" borderId="0" xfId="1" applyNumberFormat="1" applyFont="1" applyFill="1" applyProtection="1">
      <protection locked="0"/>
    </xf>
    <xf numFmtId="0" fontId="5" fillId="10" borderId="0" xfId="1" applyFont="1" applyFill="1" applyAlignment="1">
      <alignment horizontal="center"/>
    </xf>
    <xf numFmtId="2" fontId="7" fillId="10" borderId="0" xfId="1" applyNumberFormat="1" applyFont="1" applyFill="1"/>
    <xf numFmtId="0" fontId="7" fillId="10" borderId="0" xfId="0" applyFont="1" applyFill="1"/>
    <xf numFmtId="0" fontId="5" fillId="10" borderId="2" xfId="1" applyFont="1" applyFill="1" applyBorder="1" applyAlignment="1" applyProtection="1">
      <alignment horizontal="center"/>
      <protection locked="0"/>
    </xf>
    <xf numFmtId="0" fontId="13" fillId="10" borderId="0" xfId="0" applyFont="1" applyFill="1"/>
    <xf numFmtId="0" fontId="13" fillId="10" borderId="2" xfId="0" applyFont="1" applyFill="1" applyBorder="1" applyAlignment="1">
      <alignment horizontal="center"/>
    </xf>
    <xf numFmtId="0" fontId="5" fillId="10" borderId="0" xfId="0" applyFont="1" applyFill="1"/>
    <xf numFmtId="0" fontId="29" fillId="2" borderId="4" xfId="0" applyFont="1" applyFill="1" applyBorder="1" applyAlignment="1">
      <alignment horizontal="center"/>
    </xf>
    <xf numFmtId="0" fontId="29" fillId="2" borderId="4" xfId="0" applyFont="1" applyFill="1" applyBorder="1"/>
    <xf numFmtId="0" fontId="30" fillId="2" borderId="4" xfId="0" applyFont="1" applyFill="1" applyBorder="1" applyAlignment="1">
      <alignment horizontal="center"/>
    </xf>
    <xf numFmtId="4" fontId="31" fillId="3" borderId="4" xfId="0" applyNumberFormat="1" applyFont="1" applyFill="1" applyBorder="1"/>
    <xf numFmtId="0" fontId="31" fillId="3" borderId="4" xfId="0" applyFont="1" applyFill="1" applyBorder="1"/>
    <xf numFmtId="0" fontId="32" fillId="8" borderId="2" xfId="1" applyFont="1" applyFill="1" applyBorder="1" applyAlignment="1" applyProtection="1">
      <alignment horizontal="center"/>
      <protection locked="0"/>
    </xf>
    <xf numFmtId="0" fontId="32" fillId="8" borderId="0" xfId="0" applyFont="1" applyFill="1"/>
    <xf numFmtId="0" fontId="32" fillId="8" borderId="0" xfId="1" applyFont="1" applyFill="1" applyAlignment="1">
      <alignment horizontal="center"/>
    </xf>
    <xf numFmtId="2" fontId="32" fillId="8" borderId="0" xfId="1" applyNumberFormat="1" applyFont="1" applyFill="1"/>
    <xf numFmtId="0" fontId="32" fillId="8" borderId="0" xfId="1" applyFont="1" applyFill="1" applyAlignment="1" applyProtection="1">
      <alignment horizontal="center"/>
      <protection locked="0"/>
    </xf>
    <xf numFmtId="4" fontId="32" fillId="8" borderId="0" xfId="1" applyNumberFormat="1" applyFont="1" applyFill="1" applyProtection="1">
      <protection locked="0"/>
    </xf>
    <xf numFmtId="0" fontId="32" fillId="8" borderId="2" xfId="0" applyFont="1" applyFill="1" applyBorder="1" applyAlignment="1">
      <alignment horizontal="center"/>
    </xf>
    <xf numFmtId="0" fontId="17" fillId="9" borderId="0" xfId="0" applyFont="1" applyFill="1" applyAlignment="1">
      <alignment horizontal="right"/>
    </xf>
    <xf numFmtId="15" fontId="25" fillId="10" borderId="0" xfId="0" applyNumberFormat="1" applyFont="1" applyFill="1" applyAlignment="1">
      <alignment horizontal="left"/>
    </xf>
    <xf numFmtId="0" fontId="26" fillId="10" borderId="0" xfId="0" applyFont="1" applyFill="1" applyAlignment="1">
      <alignment horizontal="left"/>
    </xf>
    <xf numFmtId="0" fontId="33" fillId="12" borderId="0" xfId="0" applyFont="1" applyFill="1"/>
    <xf numFmtId="0" fontId="33" fillId="13" borderId="0" xfId="0" applyFont="1" applyFill="1"/>
    <xf numFmtId="16" fontId="34" fillId="12" borderId="0" xfId="0" applyNumberFormat="1" applyFont="1" applyFill="1"/>
    <xf numFmtId="0" fontId="34" fillId="12" borderId="0" xfId="0" applyFont="1" applyFill="1"/>
    <xf numFmtId="16" fontId="35" fillId="12" borderId="0" xfId="0" applyNumberFormat="1" applyFont="1" applyFill="1"/>
    <xf numFmtId="0" fontId="35" fillId="12" borderId="0" xfId="0" applyFont="1" applyFill="1"/>
    <xf numFmtId="16" fontId="18" fillId="12" borderId="0" xfId="0" applyNumberFormat="1" applyFont="1" applyFill="1"/>
    <xf numFmtId="0" fontId="18" fillId="12" borderId="0" xfId="0" applyFont="1" applyFill="1"/>
    <xf numFmtId="0" fontId="18" fillId="10" borderId="0" xfId="0" applyFont="1" applyFill="1"/>
    <xf numFmtId="16" fontId="36" fillId="10" borderId="0" xfId="0" applyNumberFormat="1" applyFont="1" applyFill="1"/>
    <xf numFmtId="0" fontId="36" fillId="10" borderId="0" xfId="0" applyFont="1" applyFill="1"/>
    <xf numFmtId="16" fontId="19" fillId="10" borderId="0" xfId="0" applyNumberFormat="1" applyFont="1" applyFill="1"/>
    <xf numFmtId="0" fontId="19" fillId="10" borderId="0" xfId="0" applyFont="1" applyFill="1"/>
    <xf numFmtId="0" fontId="20" fillId="10" borderId="0" xfId="0" applyFont="1" applyFill="1"/>
    <xf numFmtId="0" fontId="0" fillId="10" borderId="0" xfId="0" applyFill="1"/>
    <xf numFmtId="0" fontId="0" fillId="8" borderId="0" xfId="0" applyFill="1"/>
    <xf numFmtId="0" fontId="15" fillId="8" borderId="0" xfId="0" applyFont="1" applyFill="1"/>
    <xf numFmtId="0" fontId="37" fillId="10" borderId="0" xfId="0" applyFont="1" applyFill="1"/>
    <xf numFmtId="0" fontId="37" fillId="8" borderId="0" xfId="0" applyFont="1" applyFill="1"/>
    <xf numFmtId="0" fontId="38" fillId="2" borderId="4" xfId="0" applyFont="1" applyFill="1" applyBorder="1"/>
    <xf numFmtId="0" fontId="38" fillId="2" borderId="3" xfId="0" applyFont="1" applyFill="1" applyBorder="1"/>
    <xf numFmtId="0" fontId="38" fillId="2" borderId="5" xfId="0" applyFont="1" applyFill="1" applyBorder="1"/>
    <xf numFmtId="0" fontId="32" fillId="9" borderId="0" xfId="0" applyFont="1" applyFill="1"/>
    <xf numFmtId="0" fontId="16" fillId="10" borderId="0" xfId="0" applyFont="1" applyFill="1"/>
    <xf numFmtId="0" fontId="39" fillId="10" borderId="0" xfId="0" applyFont="1" applyFill="1"/>
    <xf numFmtId="2" fontId="31" fillId="3" borderId="4" xfId="0" applyNumberFormat="1" applyFont="1" applyFill="1" applyBorder="1"/>
    <xf numFmtId="0" fontId="43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 vertical="center"/>
    </xf>
    <xf numFmtId="0" fontId="42" fillId="10" borderId="0" xfId="0" applyFont="1" applyFill="1" applyAlignment="1">
      <alignment horizontal="left" vertical="center"/>
    </xf>
    <xf numFmtId="0" fontId="0" fillId="10" borderId="0" xfId="0" applyFill="1" applyAlignment="1">
      <alignment horizontal="right"/>
    </xf>
    <xf numFmtId="0" fontId="44" fillId="10" borderId="0" xfId="0" applyFont="1" applyFill="1" applyAlignment="1">
      <alignment horizontal="left" vertical="center"/>
    </xf>
    <xf numFmtId="0" fontId="45" fillId="10" borderId="0" xfId="0" applyFont="1" applyFill="1" applyAlignment="1">
      <alignment horizontal="left" vertical="center"/>
    </xf>
    <xf numFmtId="0" fontId="15" fillId="10" borderId="0" xfId="0" applyFont="1" applyFill="1"/>
    <xf numFmtId="0" fontId="25" fillId="10" borderId="0" xfId="0" applyFont="1" applyFill="1" applyAlignment="1">
      <alignment horizontal="right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4AF8F1D5-D1DA-4574-BCDA-16491A854C7E}"/>
  </cellStyles>
  <dxfs count="0"/>
  <tableStyles count="0" defaultTableStyle="TableStyleMedium2" defaultPivotStyle="PivotStyleLight16"/>
  <colors>
    <mruColors>
      <color rgb="FFFFDDDD"/>
      <color rgb="FFCC3300"/>
      <color rgb="FFEF3824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AB59-329C-483E-B15E-AC613C413F8B}">
  <dimension ref="A1:O19"/>
  <sheetViews>
    <sheetView topLeftCell="A2" workbookViewId="0">
      <selection activeCell="C19" sqref="C19"/>
    </sheetView>
  </sheetViews>
  <sheetFormatPr baseColWidth="10" defaultRowHeight="14.4"/>
  <sheetData>
    <row r="1" spans="1:15">
      <c r="A1" s="15"/>
      <c r="B1" s="16"/>
      <c r="C1" s="18"/>
      <c r="D1" s="16"/>
      <c r="E1" s="17"/>
      <c r="F1" s="16"/>
      <c r="G1" s="17"/>
      <c r="H1" s="16"/>
      <c r="I1" s="17"/>
      <c r="J1" s="16"/>
      <c r="K1" s="17"/>
    </row>
    <row r="2" spans="1:15" ht="51.6" customHeight="1">
      <c r="A2" s="14"/>
      <c r="B2" s="99" t="s">
        <v>7</v>
      </c>
      <c r="C2" s="100"/>
      <c r="D2" s="99" t="s">
        <v>8</v>
      </c>
      <c r="E2" s="99"/>
      <c r="F2" s="99" t="s">
        <v>29</v>
      </c>
      <c r="G2" s="99"/>
      <c r="H2" s="99" t="s">
        <v>30</v>
      </c>
      <c r="I2" s="99"/>
      <c r="J2" s="99" t="s">
        <v>32</v>
      </c>
      <c r="K2" s="99"/>
    </row>
    <row r="3" spans="1:15">
      <c r="A3" s="55" t="s">
        <v>3</v>
      </c>
      <c r="B3" s="55"/>
      <c r="C3" s="55">
        <v>300</v>
      </c>
      <c r="D3" s="55"/>
      <c r="E3" s="55">
        <v>221.2</v>
      </c>
      <c r="F3" s="55" t="s">
        <v>35</v>
      </c>
      <c r="G3" s="55">
        <v>19.95</v>
      </c>
      <c r="H3" s="55"/>
      <c r="I3" s="55">
        <v>123.2</v>
      </c>
      <c r="J3" s="55" t="s">
        <v>32</v>
      </c>
      <c r="K3" s="86">
        <v>15</v>
      </c>
    </row>
    <row r="4" spans="1:15">
      <c r="A4" s="48" t="s">
        <v>2</v>
      </c>
      <c r="B4" s="48"/>
      <c r="C4" s="48">
        <v>225</v>
      </c>
      <c r="D4" s="48"/>
      <c r="E4" s="48">
        <v>42.2</v>
      </c>
      <c r="F4" s="48" t="s">
        <v>35</v>
      </c>
      <c r="G4" s="48">
        <v>44.47</v>
      </c>
      <c r="H4" s="48"/>
      <c r="I4" s="48"/>
      <c r="J4" s="48" t="s">
        <v>32</v>
      </c>
      <c r="K4" s="48">
        <v>15</v>
      </c>
    </row>
    <row r="5" spans="1:15">
      <c r="A5" s="55" t="s">
        <v>86</v>
      </c>
      <c r="B5" s="55"/>
      <c r="C5" s="55">
        <v>225</v>
      </c>
      <c r="D5" s="55"/>
      <c r="E5" s="55"/>
      <c r="F5" s="55" t="s">
        <v>35</v>
      </c>
      <c r="G5" s="55">
        <v>10.32</v>
      </c>
      <c r="H5" s="55"/>
      <c r="I5" s="55"/>
      <c r="J5" s="55" t="s">
        <v>32</v>
      </c>
      <c r="K5" s="55">
        <v>30.5</v>
      </c>
    </row>
    <row r="6" spans="1:15">
      <c r="A6" s="48" t="s">
        <v>87</v>
      </c>
      <c r="B6" s="48"/>
      <c r="C6" s="48">
        <v>225</v>
      </c>
      <c r="D6" s="48"/>
      <c r="E6" s="48">
        <v>260.2</v>
      </c>
      <c r="F6" s="48" t="s">
        <v>35</v>
      </c>
      <c r="G6" s="48">
        <v>69.95</v>
      </c>
      <c r="H6" s="48"/>
      <c r="I6" s="48"/>
      <c r="J6" s="48" t="s">
        <v>32</v>
      </c>
      <c r="K6" s="48">
        <v>18.79</v>
      </c>
      <c r="N6" t="s">
        <v>48</v>
      </c>
      <c r="O6" t="s">
        <v>49</v>
      </c>
    </row>
    <row r="7" spans="1:15">
      <c r="A7" s="55" t="s">
        <v>88</v>
      </c>
      <c r="B7" s="55"/>
      <c r="C7" s="55">
        <v>225</v>
      </c>
      <c r="D7" s="55"/>
      <c r="E7" s="55">
        <v>70</v>
      </c>
      <c r="F7" s="55" t="s">
        <v>35</v>
      </c>
      <c r="G7" s="55">
        <v>258</v>
      </c>
      <c r="H7" s="55"/>
      <c r="I7" s="55"/>
      <c r="J7" s="55" t="s">
        <v>32</v>
      </c>
      <c r="K7" s="55">
        <v>10</v>
      </c>
      <c r="M7" t="s">
        <v>40</v>
      </c>
      <c r="N7">
        <f>E3+E4</f>
        <v>263.39999999999998</v>
      </c>
      <c r="O7">
        <f>C4</f>
        <v>225</v>
      </c>
    </row>
    <row r="8" spans="1:15">
      <c r="A8" s="48" t="s">
        <v>89</v>
      </c>
      <c r="B8" s="48"/>
      <c r="C8" s="87">
        <v>225</v>
      </c>
      <c r="D8" s="48"/>
      <c r="E8" s="87">
        <v>34.1</v>
      </c>
      <c r="F8" s="48" t="s">
        <v>35</v>
      </c>
      <c r="G8" s="87">
        <v>16.45</v>
      </c>
      <c r="H8" s="48"/>
      <c r="I8" s="48"/>
      <c r="J8" s="48" t="s">
        <v>33</v>
      </c>
      <c r="K8" s="87">
        <v>22.1</v>
      </c>
      <c r="M8" t="s">
        <v>41</v>
      </c>
      <c r="N8">
        <f>E6+E7</f>
        <v>330.2</v>
      </c>
      <c r="O8">
        <v>400</v>
      </c>
    </row>
    <row r="9" spans="1:15">
      <c r="A9" s="55" t="s">
        <v>90</v>
      </c>
      <c r="B9" s="55"/>
      <c r="C9" s="55">
        <v>225</v>
      </c>
      <c r="D9" s="55"/>
      <c r="E9" s="55"/>
      <c r="F9" s="55" t="s">
        <v>35</v>
      </c>
      <c r="G9" s="55">
        <v>74.319999999999993</v>
      </c>
      <c r="H9" s="55"/>
      <c r="I9" s="55"/>
      <c r="J9" s="55" t="s">
        <v>33</v>
      </c>
      <c r="K9" s="55">
        <v>18.399999999999999</v>
      </c>
      <c r="M9" t="s">
        <v>42</v>
      </c>
      <c r="O9">
        <f>C9+C10</f>
        <v>450</v>
      </c>
    </row>
    <row r="10" spans="1:15">
      <c r="A10" s="48" t="s">
        <v>91</v>
      </c>
      <c r="B10" s="48"/>
      <c r="C10" s="48">
        <v>225</v>
      </c>
      <c r="D10" s="48"/>
      <c r="E10" s="48"/>
      <c r="F10" s="48" t="s">
        <v>35</v>
      </c>
      <c r="G10" s="48">
        <v>24.1</v>
      </c>
      <c r="H10" s="48"/>
      <c r="I10" s="48"/>
      <c r="J10" s="48" t="s">
        <v>34</v>
      </c>
      <c r="K10" s="48">
        <v>24.1</v>
      </c>
      <c r="M10" t="s">
        <v>43</v>
      </c>
      <c r="N10">
        <f>E14</f>
        <v>61.7</v>
      </c>
      <c r="O10">
        <f>C11</f>
        <v>225</v>
      </c>
    </row>
    <row r="11" spans="1:15">
      <c r="A11" s="55" t="s">
        <v>92</v>
      </c>
      <c r="B11" s="55"/>
      <c r="C11" s="55">
        <v>225</v>
      </c>
      <c r="D11" s="55"/>
      <c r="E11" s="55"/>
      <c r="F11" s="55"/>
      <c r="G11" s="55"/>
      <c r="H11" s="55"/>
      <c r="I11" s="55"/>
      <c r="J11" s="55"/>
      <c r="K11" s="55"/>
      <c r="M11" t="s">
        <v>44</v>
      </c>
      <c r="N11">
        <f>E12+E13</f>
        <v>428.5</v>
      </c>
      <c r="O11">
        <f>C13+C12</f>
        <v>675</v>
      </c>
    </row>
    <row r="12" spans="1:15">
      <c r="A12" s="48" t="s">
        <v>93</v>
      </c>
      <c r="B12" s="48"/>
      <c r="C12" s="48">
        <v>225</v>
      </c>
      <c r="D12" s="48"/>
      <c r="E12" s="48">
        <v>88.6</v>
      </c>
      <c r="F12" s="48"/>
      <c r="G12" s="48"/>
      <c r="H12" s="48"/>
      <c r="I12" s="48"/>
      <c r="J12" s="48"/>
      <c r="K12" s="48"/>
      <c r="M12" t="s">
        <v>45</v>
      </c>
      <c r="N12">
        <f>E8</f>
        <v>34.1</v>
      </c>
      <c r="O12">
        <v>200</v>
      </c>
    </row>
    <row r="13" spans="1:15">
      <c r="A13" s="55" t="s">
        <v>94</v>
      </c>
      <c r="B13" s="55"/>
      <c r="C13" s="55">
        <v>450</v>
      </c>
      <c r="D13" s="55"/>
      <c r="E13" s="55">
        <v>339.9</v>
      </c>
      <c r="F13" s="55"/>
      <c r="G13" s="55"/>
      <c r="H13" s="55"/>
      <c r="I13" s="55"/>
      <c r="J13" s="55"/>
      <c r="K13" s="55"/>
    </row>
    <row r="14" spans="1:15">
      <c r="A14" s="48" t="s">
        <v>95</v>
      </c>
      <c r="B14" s="48"/>
      <c r="C14" s="48"/>
      <c r="D14" s="48"/>
      <c r="E14" s="48">
        <v>61.7</v>
      </c>
      <c r="F14" s="48"/>
      <c r="G14" s="48"/>
      <c r="H14" s="48"/>
      <c r="I14" s="48"/>
      <c r="J14" s="48"/>
      <c r="K14" s="48"/>
    </row>
    <row r="15" spans="1:15">
      <c r="A15" s="55" t="s">
        <v>96</v>
      </c>
      <c r="B15" s="55"/>
      <c r="C15" s="55"/>
      <c r="D15" s="55"/>
      <c r="E15" s="55">
        <v>92.3</v>
      </c>
      <c r="F15" s="55"/>
      <c r="G15" s="55"/>
      <c r="H15" s="55"/>
      <c r="I15" s="55"/>
      <c r="J15" s="55"/>
      <c r="K15" s="55"/>
    </row>
    <row r="16" spans="1:15">
      <c r="A16" s="48" t="s">
        <v>97</v>
      </c>
      <c r="B16" s="48"/>
      <c r="C16" s="48">
        <v>300</v>
      </c>
      <c r="D16" s="48"/>
      <c r="E16" s="48">
        <v>90.02</v>
      </c>
      <c r="F16" s="48"/>
      <c r="G16" s="48"/>
      <c r="H16" s="48"/>
      <c r="I16" s="48"/>
      <c r="J16" s="48"/>
      <c r="K16" s="48"/>
    </row>
    <row r="17" spans="1:1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8" t="s">
        <v>12</v>
      </c>
      <c r="B18" s="9"/>
      <c r="C18" s="9">
        <f>SUM(C3:C16)</f>
        <v>3075</v>
      </c>
      <c r="D18" s="9"/>
      <c r="E18" s="9">
        <f>SUM(E3:E16)</f>
        <v>1300.2199999999998</v>
      </c>
      <c r="F18" s="9"/>
      <c r="G18" s="9">
        <f>SUM(G3:G16)</f>
        <v>517.55999999999995</v>
      </c>
      <c r="H18" s="9"/>
      <c r="I18" s="9">
        <f>SUM(I3:I16)</f>
        <v>123.2</v>
      </c>
      <c r="J18" s="9"/>
      <c r="K18" s="9">
        <f>SUM(K3:K16)</f>
        <v>153.88999999999999</v>
      </c>
    </row>
    <row r="19" spans="1:11">
      <c r="C19" t="s">
        <v>98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4DAC-2767-4DD3-9A7F-4873E2880753}">
  <dimension ref="A1:J76"/>
  <sheetViews>
    <sheetView tabSelected="1" topLeftCell="A6" workbookViewId="0">
      <selection activeCell="E20" sqref="E20"/>
    </sheetView>
  </sheetViews>
  <sheetFormatPr baseColWidth="10" defaultRowHeight="14.4"/>
  <cols>
    <col min="1" max="2" width="32.5546875" customWidth="1"/>
    <col min="3" max="3" width="22.109375" customWidth="1"/>
    <col min="4" max="4" width="21" customWidth="1"/>
    <col min="5" max="5" width="32.21875" customWidth="1"/>
    <col min="10" max="10" width="14.5546875" customWidth="1"/>
  </cols>
  <sheetData>
    <row r="1" spans="1:10">
      <c r="F1" s="1"/>
      <c r="H1" s="1"/>
      <c r="J1" s="1"/>
    </row>
    <row r="2" spans="1:10" ht="68.400000000000006" customHeight="1">
      <c r="A2" s="27" t="s">
        <v>83</v>
      </c>
      <c r="B2" s="27" t="s">
        <v>82</v>
      </c>
      <c r="C2" s="27" t="s">
        <v>77</v>
      </c>
      <c r="D2" s="27" t="s">
        <v>103</v>
      </c>
      <c r="E2" s="27" t="s">
        <v>59</v>
      </c>
      <c r="F2" s="101" t="s">
        <v>0</v>
      </c>
      <c r="G2" s="101"/>
      <c r="H2" s="102" t="s">
        <v>1</v>
      </c>
      <c r="I2" s="102"/>
      <c r="J2" s="28" t="s">
        <v>37</v>
      </c>
    </row>
    <row r="3" spans="1:10">
      <c r="A3" s="37" t="s">
        <v>73</v>
      </c>
      <c r="B3" s="37"/>
      <c r="C3" s="37"/>
      <c r="D3" s="37"/>
      <c r="E3" s="37"/>
      <c r="F3" s="35"/>
      <c r="G3" s="34"/>
      <c r="H3" s="33"/>
      <c r="I3" s="34"/>
      <c r="J3" s="61">
        <f>J4+J5</f>
        <v>4000</v>
      </c>
    </row>
    <row r="4" spans="1:10">
      <c r="A4" s="36" t="s">
        <v>52</v>
      </c>
      <c r="B4" s="36" t="s">
        <v>66</v>
      </c>
      <c r="C4" s="36" t="s">
        <v>80</v>
      </c>
      <c r="D4" s="36"/>
      <c r="E4" s="36" t="s">
        <v>67</v>
      </c>
      <c r="F4" s="31"/>
      <c r="G4" s="30"/>
      <c r="H4" s="30"/>
      <c r="I4" s="30">
        <v>2000</v>
      </c>
      <c r="J4" s="32">
        <f>I5</f>
        <v>2000</v>
      </c>
    </row>
    <row r="5" spans="1:10">
      <c r="A5" s="36" t="s">
        <v>52</v>
      </c>
      <c r="B5" s="36"/>
      <c r="C5" s="36" t="s">
        <v>80</v>
      </c>
      <c r="D5" s="36"/>
      <c r="E5" s="36" t="s">
        <v>101</v>
      </c>
      <c r="F5" s="31"/>
      <c r="G5" s="30"/>
      <c r="H5" s="29"/>
      <c r="I5" s="30">
        <v>2000</v>
      </c>
      <c r="J5" s="32">
        <f>I5</f>
        <v>2000</v>
      </c>
    </row>
    <row r="6" spans="1:10">
      <c r="A6" s="36"/>
      <c r="B6" s="36"/>
      <c r="C6" s="36"/>
      <c r="D6" s="36"/>
      <c r="E6" s="36"/>
      <c r="F6" s="31"/>
      <c r="G6" s="30"/>
      <c r="H6" s="29"/>
      <c r="I6" s="30"/>
      <c r="J6" s="32"/>
    </row>
    <row r="7" spans="1:10">
      <c r="A7" s="36"/>
      <c r="B7" s="36"/>
      <c r="C7" s="36"/>
      <c r="D7" s="36"/>
      <c r="E7" s="36"/>
      <c r="F7" s="31"/>
      <c r="G7" s="30"/>
      <c r="H7" s="29"/>
      <c r="I7" s="30"/>
      <c r="J7" s="32"/>
    </row>
    <row r="8" spans="1:10">
      <c r="A8" s="29"/>
      <c r="B8" s="36"/>
      <c r="C8" s="36"/>
      <c r="D8" s="36"/>
      <c r="E8" s="93" t="s">
        <v>110</v>
      </c>
      <c r="F8" s="31"/>
      <c r="G8" s="30"/>
      <c r="H8" s="29"/>
      <c r="I8" s="30"/>
      <c r="J8" s="32"/>
    </row>
    <row r="9" spans="1:10">
      <c r="A9" s="78"/>
      <c r="B9" s="29"/>
      <c r="C9" s="29"/>
      <c r="D9" s="29"/>
      <c r="E9" s="29"/>
      <c r="F9" s="31"/>
      <c r="G9" s="30"/>
      <c r="H9" s="29"/>
      <c r="I9" s="30"/>
      <c r="J9" s="32"/>
    </row>
    <row r="10" spans="1:10">
      <c r="A10" s="37" t="s">
        <v>133</v>
      </c>
      <c r="B10" s="37"/>
      <c r="C10" s="37"/>
      <c r="D10" s="37"/>
      <c r="E10" s="37"/>
      <c r="F10" s="35"/>
      <c r="G10" s="34"/>
      <c r="H10" s="33"/>
      <c r="I10" s="34"/>
      <c r="J10" s="61">
        <f>J11+J12</f>
        <v>2011.52</v>
      </c>
    </row>
    <row r="11" spans="1:10">
      <c r="A11" s="78"/>
      <c r="B11" s="29" t="s">
        <v>84</v>
      </c>
      <c r="C11" s="29" t="s">
        <v>78</v>
      </c>
      <c r="D11" s="29"/>
      <c r="E11" s="29" t="s">
        <v>61</v>
      </c>
      <c r="F11" s="31">
        <v>2</v>
      </c>
      <c r="G11" s="30">
        <v>502.88</v>
      </c>
      <c r="H11" s="30"/>
      <c r="I11" s="30"/>
      <c r="J11" s="30">
        <f>F11*G11</f>
        <v>1005.76</v>
      </c>
    </row>
    <row r="12" spans="1:10">
      <c r="A12" s="92"/>
      <c r="B12" s="29"/>
      <c r="C12" s="29" t="s">
        <v>78</v>
      </c>
      <c r="D12" s="29"/>
      <c r="E12" s="29" t="s">
        <v>62</v>
      </c>
      <c r="F12" s="31">
        <v>2</v>
      </c>
      <c r="G12" s="30">
        <v>502.88</v>
      </c>
      <c r="H12" s="30"/>
      <c r="I12" s="30"/>
      <c r="J12" s="30">
        <f>F12*G12</f>
        <v>1005.76</v>
      </c>
    </row>
    <row r="13" spans="1:10">
      <c r="A13" s="29"/>
      <c r="B13" s="29"/>
      <c r="C13" s="29"/>
      <c r="D13" s="29"/>
      <c r="E13" s="29"/>
      <c r="F13" s="31"/>
      <c r="G13" s="30"/>
      <c r="H13" s="30"/>
      <c r="I13" s="30"/>
      <c r="J13" s="30"/>
    </row>
    <row r="14" spans="1:10">
      <c r="A14" s="29"/>
      <c r="B14" s="29"/>
      <c r="C14" s="29"/>
      <c r="D14" s="29"/>
      <c r="E14" s="29"/>
      <c r="F14" s="31"/>
      <c r="G14" s="30"/>
      <c r="H14" s="30"/>
      <c r="I14" s="30"/>
      <c r="J14" s="30"/>
    </row>
    <row r="15" spans="1:10">
      <c r="A15" s="29"/>
      <c r="B15" s="29"/>
      <c r="C15" s="29"/>
      <c r="D15" s="29"/>
      <c r="E15" s="29"/>
      <c r="F15" s="31"/>
      <c r="G15" s="30"/>
      <c r="H15" s="30"/>
      <c r="I15" s="30"/>
      <c r="J15" s="32"/>
    </row>
    <row r="16" spans="1:10">
      <c r="A16" s="29"/>
      <c r="B16" s="29"/>
      <c r="C16" s="29"/>
      <c r="D16" s="29"/>
      <c r="E16" s="29"/>
      <c r="F16" s="31"/>
      <c r="G16" s="30"/>
      <c r="H16" s="30"/>
      <c r="I16" s="30"/>
      <c r="J16" s="32"/>
    </row>
    <row r="17" spans="1:10">
      <c r="A17" s="37" t="s">
        <v>56</v>
      </c>
      <c r="B17" s="37"/>
      <c r="C17" s="37"/>
      <c r="D17" s="37"/>
      <c r="E17" s="37"/>
      <c r="F17" s="35"/>
      <c r="G17" s="34"/>
      <c r="H17" s="33"/>
      <c r="I17" s="34"/>
      <c r="J17" s="61">
        <f>J18+J19+J20+J21+J22</f>
        <v>2011.52</v>
      </c>
    </row>
    <row r="18" spans="1:10">
      <c r="A18" s="39" t="s">
        <v>40</v>
      </c>
      <c r="B18" s="39" t="s">
        <v>74</v>
      </c>
      <c r="C18" s="62">
        <v>45617</v>
      </c>
      <c r="D18" s="62"/>
      <c r="E18" s="36" t="s">
        <v>68</v>
      </c>
      <c r="F18" s="31">
        <v>1</v>
      </c>
      <c r="G18" s="30">
        <v>502.88</v>
      </c>
      <c r="H18" s="30"/>
      <c r="I18" s="30"/>
      <c r="J18" s="30">
        <f>F18*G18</f>
        <v>502.88</v>
      </c>
    </row>
    <row r="19" spans="1:10">
      <c r="A19" s="39" t="s">
        <v>40</v>
      </c>
      <c r="B19" s="39" t="s">
        <v>75</v>
      </c>
      <c r="C19" s="62">
        <v>45617</v>
      </c>
      <c r="D19" s="62"/>
      <c r="E19" s="36" t="s">
        <v>68</v>
      </c>
      <c r="F19" s="31">
        <v>1</v>
      </c>
      <c r="G19" s="30">
        <v>502.88</v>
      </c>
      <c r="H19" s="30"/>
      <c r="I19" s="30"/>
      <c r="J19" s="30">
        <f>F19*G19</f>
        <v>502.88</v>
      </c>
    </row>
    <row r="20" spans="1:10">
      <c r="A20" s="36"/>
      <c r="B20" s="36"/>
      <c r="C20" s="63"/>
      <c r="D20" s="63"/>
      <c r="E20" s="36"/>
      <c r="F20" s="31"/>
      <c r="G20" s="30"/>
      <c r="H20" s="30"/>
      <c r="I20" s="30"/>
      <c r="J20" s="32"/>
    </row>
    <row r="21" spans="1:10">
      <c r="A21" s="36" t="s">
        <v>100</v>
      </c>
      <c r="B21" s="39" t="s">
        <v>74</v>
      </c>
      <c r="C21" s="62">
        <v>45618</v>
      </c>
      <c r="D21" s="62"/>
      <c r="E21" s="36" t="s">
        <v>69</v>
      </c>
      <c r="F21" s="31">
        <v>1</v>
      </c>
      <c r="G21" s="30">
        <v>502.88</v>
      </c>
      <c r="H21" s="30"/>
      <c r="I21" s="30"/>
      <c r="J21" s="30">
        <f>F21*G21</f>
        <v>502.88</v>
      </c>
    </row>
    <row r="22" spans="1:10">
      <c r="A22" s="36" t="s">
        <v>100</v>
      </c>
      <c r="B22" s="39" t="s">
        <v>75</v>
      </c>
      <c r="C22" s="62">
        <v>45618</v>
      </c>
      <c r="D22" s="62"/>
      <c r="E22" s="36" t="s">
        <v>69</v>
      </c>
      <c r="F22" s="31">
        <v>1</v>
      </c>
      <c r="G22" s="30">
        <v>502.88</v>
      </c>
      <c r="H22" s="30"/>
      <c r="I22" s="30"/>
      <c r="J22" s="30">
        <f>F22*G22</f>
        <v>502.88</v>
      </c>
    </row>
    <row r="23" spans="1:10">
      <c r="A23" s="29"/>
      <c r="B23" s="29"/>
      <c r="C23" s="29"/>
      <c r="D23" s="29"/>
      <c r="E23" s="29"/>
      <c r="F23" s="31"/>
      <c r="G23" s="30"/>
      <c r="H23" s="30"/>
      <c r="I23" s="30"/>
      <c r="J23" s="32"/>
    </row>
    <row r="24" spans="1:10">
      <c r="A24" s="37" t="s">
        <v>55</v>
      </c>
      <c r="B24" s="37"/>
      <c r="C24" s="37"/>
      <c r="D24" s="37"/>
      <c r="E24" s="37"/>
      <c r="F24" s="35"/>
      <c r="G24" s="34"/>
      <c r="H24" s="34"/>
      <c r="I24" s="34"/>
      <c r="J24" s="61">
        <f>J25+J26+J27</f>
        <v>3017.2799999999997</v>
      </c>
    </row>
    <row r="25" spans="1:10">
      <c r="A25" s="36"/>
      <c r="B25" s="36" t="s">
        <v>63</v>
      </c>
      <c r="C25" s="29" t="s">
        <v>79</v>
      </c>
      <c r="D25" s="29"/>
      <c r="E25" s="36" t="s">
        <v>60</v>
      </c>
      <c r="F25" s="31">
        <v>2</v>
      </c>
      <c r="G25" s="30">
        <v>502.88</v>
      </c>
      <c r="H25" s="30"/>
      <c r="I25" s="30"/>
      <c r="J25" s="30">
        <f>F25*G25</f>
        <v>1005.76</v>
      </c>
    </row>
    <row r="26" spans="1:10">
      <c r="A26" s="38"/>
      <c r="B26" s="38"/>
      <c r="C26" s="29" t="s">
        <v>79</v>
      </c>
      <c r="D26" s="29"/>
      <c r="E26" s="36" t="s">
        <v>64</v>
      </c>
      <c r="F26" s="31">
        <v>2</v>
      </c>
      <c r="G26" s="30">
        <v>502.88</v>
      </c>
      <c r="H26" s="30"/>
      <c r="I26" s="30"/>
      <c r="J26" s="30">
        <f>F26*G26</f>
        <v>1005.76</v>
      </c>
    </row>
    <row r="27" spans="1:10">
      <c r="A27" s="38"/>
      <c r="B27" s="38"/>
      <c r="C27" s="29" t="s">
        <v>79</v>
      </c>
      <c r="D27" s="29"/>
      <c r="E27" s="36" t="s">
        <v>65</v>
      </c>
      <c r="F27" s="31">
        <v>2</v>
      </c>
      <c r="G27" s="30">
        <v>502.88</v>
      </c>
      <c r="H27" s="30"/>
      <c r="I27" s="30"/>
      <c r="J27" s="30">
        <f>F27*G27</f>
        <v>1005.76</v>
      </c>
    </row>
    <row r="28" spans="1:10">
      <c r="A28" s="38"/>
      <c r="B28" s="38"/>
      <c r="C28" s="29"/>
      <c r="D28" s="29"/>
      <c r="E28" s="36"/>
      <c r="F28" s="31"/>
      <c r="G28" s="30"/>
      <c r="H28" s="30"/>
      <c r="I28" s="30"/>
      <c r="J28" s="32"/>
    </row>
    <row r="29" spans="1:10">
      <c r="A29" s="38"/>
      <c r="B29" s="29"/>
      <c r="C29" s="29"/>
      <c r="D29" s="29"/>
      <c r="E29" s="29"/>
      <c r="F29" s="31"/>
      <c r="G29" s="30"/>
      <c r="H29" s="29"/>
      <c r="I29" s="30"/>
      <c r="J29" s="32"/>
    </row>
    <row r="30" spans="1:10">
      <c r="A30" s="37" t="s">
        <v>57</v>
      </c>
      <c r="B30" s="37"/>
      <c r="C30" s="37"/>
      <c r="D30" s="37"/>
      <c r="E30" s="37"/>
      <c r="F30" s="35"/>
      <c r="G30" s="34"/>
      <c r="H30" s="33"/>
      <c r="I30" s="34"/>
      <c r="J30" s="61">
        <f>J31+J32+J34+J35</f>
        <v>2011.52</v>
      </c>
    </row>
    <row r="31" spans="1:10">
      <c r="A31" s="39" t="s">
        <v>99</v>
      </c>
      <c r="B31" s="39" t="s">
        <v>75</v>
      </c>
      <c r="C31" s="62">
        <v>45624</v>
      </c>
      <c r="D31" s="62"/>
      <c r="E31" s="36" t="s">
        <v>76</v>
      </c>
      <c r="F31" s="31">
        <v>1</v>
      </c>
      <c r="G31" s="30">
        <v>502.88</v>
      </c>
      <c r="H31" s="30"/>
      <c r="I31" s="30"/>
      <c r="J31" s="30">
        <f>J34</f>
        <v>502.88</v>
      </c>
    </row>
    <row r="32" spans="1:10">
      <c r="A32" s="36" t="s">
        <v>74</v>
      </c>
      <c r="B32" s="36" t="s">
        <v>74</v>
      </c>
      <c r="C32" s="62">
        <v>45624</v>
      </c>
      <c r="D32" s="62"/>
      <c r="E32" s="36" t="s">
        <v>54</v>
      </c>
      <c r="F32" s="31">
        <v>1</v>
      </c>
      <c r="G32" s="30">
        <v>502.88</v>
      </c>
      <c r="H32" s="30"/>
      <c r="I32" s="30"/>
      <c r="J32" s="30">
        <f>F32*G32</f>
        <v>502.88</v>
      </c>
    </row>
    <row r="33" spans="1:10">
      <c r="A33" s="36"/>
      <c r="B33" s="36"/>
      <c r="C33" s="63"/>
      <c r="D33" s="63"/>
      <c r="E33" s="36"/>
      <c r="F33" s="31"/>
      <c r="G33" s="30"/>
      <c r="H33" s="29"/>
      <c r="I33" s="30"/>
      <c r="J33" s="32"/>
    </row>
    <row r="34" spans="1:10">
      <c r="A34" s="39" t="s">
        <v>105</v>
      </c>
      <c r="B34" s="39" t="s">
        <v>75</v>
      </c>
      <c r="C34" s="62">
        <v>45625</v>
      </c>
      <c r="D34" s="62"/>
      <c r="E34" s="36" t="s">
        <v>76</v>
      </c>
      <c r="F34" s="31">
        <v>1</v>
      </c>
      <c r="G34" s="30">
        <v>502.88</v>
      </c>
      <c r="H34" s="30"/>
      <c r="I34" s="30"/>
      <c r="J34" s="30">
        <f>F34*G34</f>
        <v>502.88</v>
      </c>
    </row>
    <row r="35" spans="1:10">
      <c r="A35" s="36" t="s">
        <v>74</v>
      </c>
      <c r="B35" s="36" t="s">
        <v>74</v>
      </c>
      <c r="C35" s="62">
        <v>45625</v>
      </c>
      <c r="D35" s="62"/>
      <c r="E35" s="36" t="s">
        <v>54</v>
      </c>
      <c r="F35" s="31">
        <v>1</v>
      </c>
      <c r="G35" s="30">
        <v>502.88</v>
      </c>
      <c r="H35" s="30"/>
      <c r="I35" s="30"/>
      <c r="J35" s="30">
        <f>F35*G35</f>
        <v>502.88</v>
      </c>
    </row>
    <row r="36" spans="1:10">
      <c r="A36" s="29"/>
      <c r="B36" s="29"/>
      <c r="C36" s="29"/>
      <c r="D36" s="29"/>
      <c r="E36" s="29"/>
      <c r="F36" s="31"/>
      <c r="G36" s="30"/>
      <c r="H36" s="29"/>
      <c r="I36" s="30"/>
      <c r="J36" s="32"/>
    </row>
    <row r="37" spans="1:10">
      <c r="A37" s="37" t="s">
        <v>102</v>
      </c>
      <c r="B37" s="37"/>
      <c r="C37" s="37"/>
      <c r="D37" s="37"/>
      <c r="E37" s="37"/>
      <c r="F37" s="35"/>
      <c r="G37" s="34"/>
      <c r="H37" s="33"/>
      <c r="I37" s="34"/>
      <c r="J37" s="61">
        <f>J38+J39</f>
        <v>0</v>
      </c>
    </row>
    <row r="38" spans="1:10">
      <c r="A38" s="36"/>
      <c r="B38" s="36"/>
      <c r="C38" s="36"/>
      <c r="D38" s="36"/>
      <c r="E38" s="36"/>
      <c r="F38" s="31"/>
      <c r="G38" s="30"/>
      <c r="H38" s="29"/>
      <c r="I38" s="30"/>
      <c r="J38" s="32"/>
    </row>
    <row r="39" spans="1:10">
      <c r="A39" s="29"/>
      <c r="B39" s="29"/>
      <c r="C39" s="29"/>
      <c r="D39" s="29"/>
      <c r="E39" s="29"/>
      <c r="F39" s="31"/>
      <c r="G39" s="30"/>
      <c r="H39" s="29"/>
      <c r="I39" s="30"/>
      <c r="J39" s="32"/>
    </row>
    <row r="40" spans="1:10">
      <c r="A40" s="37" t="s">
        <v>58</v>
      </c>
      <c r="B40" s="37"/>
      <c r="C40" s="37"/>
      <c r="D40" s="37"/>
      <c r="E40" s="37"/>
      <c r="F40" s="35"/>
      <c r="G40" s="34"/>
      <c r="H40" s="33"/>
      <c r="I40" s="34"/>
      <c r="J40" s="61">
        <f>J41</f>
        <v>2000</v>
      </c>
    </row>
    <row r="41" spans="1:10">
      <c r="A41" s="29"/>
      <c r="B41" s="29" t="s">
        <v>70</v>
      </c>
      <c r="C41" s="29" t="s">
        <v>81</v>
      </c>
      <c r="D41" s="29"/>
      <c r="E41" s="29" t="s">
        <v>104</v>
      </c>
      <c r="F41" s="31"/>
      <c r="G41" s="30"/>
      <c r="H41" s="29"/>
      <c r="I41" s="30">
        <v>2000</v>
      </c>
      <c r="J41" s="32">
        <f>I41</f>
        <v>2000</v>
      </c>
    </row>
    <row r="42" spans="1:10">
      <c r="A42" s="29"/>
      <c r="B42" s="29"/>
      <c r="C42" s="29"/>
      <c r="D42" s="29"/>
      <c r="E42" s="29"/>
      <c r="F42" s="31"/>
      <c r="G42" s="30"/>
      <c r="H42" s="29"/>
      <c r="I42" s="30"/>
      <c r="J42" s="32"/>
    </row>
    <row r="43" spans="1:10">
      <c r="A43" s="37" t="s">
        <v>127</v>
      </c>
      <c r="B43" s="37"/>
      <c r="C43" s="37" t="s">
        <v>72</v>
      </c>
      <c r="D43" s="37"/>
      <c r="E43" s="37"/>
      <c r="F43" s="35"/>
      <c r="G43" s="34"/>
      <c r="H43" s="33"/>
      <c r="I43" s="34"/>
      <c r="J43" s="61"/>
    </row>
    <row r="44" spans="1:10">
      <c r="A44" s="36"/>
      <c r="B44" s="36"/>
      <c r="C44" s="36"/>
      <c r="D44" s="36"/>
      <c r="E44" s="88"/>
      <c r="F44" s="31"/>
      <c r="G44" s="30"/>
      <c r="H44" s="29"/>
      <c r="I44" s="30"/>
      <c r="J44" s="98"/>
    </row>
    <row r="45" spans="1:10">
      <c r="A45" s="92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8">
      <c r="A46" s="90" t="s">
        <v>43</v>
      </c>
      <c r="B46" s="91" t="s">
        <v>106</v>
      </c>
      <c r="C46" s="91" t="s">
        <v>107</v>
      </c>
      <c r="D46" s="91" t="s">
        <v>116</v>
      </c>
      <c r="E46" s="95" t="s">
        <v>3</v>
      </c>
      <c r="F46" s="78"/>
      <c r="G46" s="78">
        <v>301.38</v>
      </c>
      <c r="H46" s="78"/>
      <c r="I46" s="78"/>
      <c r="J46" s="78"/>
    </row>
    <row r="47" spans="1:10">
      <c r="A47" s="92"/>
      <c r="B47" s="78"/>
      <c r="C47" s="78"/>
      <c r="D47" s="78"/>
      <c r="E47" s="95" t="s">
        <v>117</v>
      </c>
      <c r="F47" s="78"/>
      <c r="G47" s="78">
        <v>301.38</v>
      </c>
      <c r="H47" s="78"/>
      <c r="I47" s="78"/>
      <c r="J47" s="78"/>
    </row>
    <row r="48" spans="1:10" ht="18">
      <c r="A48" s="90" t="s">
        <v>126</v>
      </c>
      <c r="B48" s="91" t="s">
        <v>106</v>
      </c>
      <c r="C48" s="91" t="s">
        <v>107</v>
      </c>
      <c r="D48" s="91" t="s">
        <v>123</v>
      </c>
      <c r="E48" s="95" t="s">
        <v>124</v>
      </c>
      <c r="F48" s="78"/>
      <c r="G48" s="78">
        <v>301.38</v>
      </c>
      <c r="H48" s="78"/>
      <c r="I48" s="78"/>
      <c r="J48" s="78"/>
    </row>
    <row r="49" spans="1:10">
      <c r="A49" s="78"/>
      <c r="B49" s="96"/>
      <c r="C49" s="78"/>
      <c r="D49" s="78"/>
      <c r="E49" s="78"/>
      <c r="F49" s="78"/>
      <c r="G49" s="78"/>
      <c r="H49" s="78"/>
      <c r="I49" s="78"/>
      <c r="J49" s="78"/>
    </row>
    <row r="50" spans="1:10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8">
      <c r="A51" s="90" t="s">
        <v>43</v>
      </c>
      <c r="B51" s="78"/>
      <c r="C51" s="91" t="s">
        <v>130</v>
      </c>
      <c r="D51" s="91" t="s">
        <v>131</v>
      </c>
      <c r="E51" s="95"/>
      <c r="F51" s="78"/>
      <c r="G51" s="78"/>
      <c r="H51" s="78"/>
      <c r="I51" s="78"/>
      <c r="J51" s="78"/>
    </row>
    <row r="52" spans="1:10">
      <c r="A52" s="78"/>
      <c r="B52" s="92"/>
      <c r="C52" s="78" t="s">
        <v>130</v>
      </c>
      <c r="D52" s="91" t="s">
        <v>118</v>
      </c>
      <c r="E52" s="78"/>
      <c r="F52" s="78"/>
      <c r="G52" s="78"/>
      <c r="H52" s="78"/>
      <c r="I52" s="78"/>
      <c r="J52" s="78"/>
    </row>
    <row r="53" spans="1:10">
      <c r="A53" s="78"/>
      <c r="B53" s="78"/>
      <c r="C53" s="78"/>
      <c r="D53" s="91"/>
      <c r="E53" s="78"/>
      <c r="F53" s="78"/>
      <c r="G53" s="78"/>
      <c r="H53" s="78"/>
      <c r="I53" s="78"/>
      <c r="J53" s="78"/>
    </row>
    <row r="54" spans="1:10">
      <c r="A54" s="78"/>
      <c r="B54" s="78"/>
      <c r="C54" s="91" t="s">
        <v>113</v>
      </c>
      <c r="D54" s="91" t="s">
        <v>125</v>
      </c>
      <c r="E54" s="95"/>
      <c r="F54" s="78"/>
      <c r="G54" s="78"/>
      <c r="H54" s="78"/>
      <c r="I54" s="78"/>
      <c r="J54" s="78"/>
    </row>
    <row r="55" spans="1:10" ht="18">
      <c r="A55" s="90" t="s">
        <v>126</v>
      </c>
      <c r="B55" s="78"/>
      <c r="C55" s="91" t="s">
        <v>113</v>
      </c>
      <c r="D55" s="91" t="s">
        <v>119</v>
      </c>
      <c r="E55" s="95" t="s">
        <v>87</v>
      </c>
      <c r="F55" s="78"/>
      <c r="G55" s="78">
        <v>301.38</v>
      </c>
      <c r="H55" s="78"/>
      <c r="I55" s="78"/>
      <c r="J55" s="78"/>
    </row>
    <row r="56" spans="1:10">
      <c r="A56" s="78"/>
      <c r="B56" s="78"/>
      <c r="C56" s="78"/>
      <c r="D56" s="78"/>
      <c r="E56" s="95" t="s">
        <v>93</v>
      </c>
      <c r="F56" s="78"/>
      <c r="G56" s="78">
        <v>301.38</v>
      </c>
      <c r="H56" s="78"/>
      <c r="I56" s="78"/>
      <c r="J56" s="78"/>
    </row>
    <row r="57" spans="1:10">
      <c r="A57" s="78"/>
      <c r="B57" s="78"/>
      <c r="C57" s="78"/>
      <c r="D57" s="78"/>
      <c r="E57" s="95" t="s">
        <v>120</v>
      </c>
      <c r="F57" s="78"/>
      <c r="G57" s="78">
        <v>301.38</v>
      </c>
      <c r="H57" s="78"/>
      <c r="I57" s="78"/>
      <c r="J57" s="78"/>
    </row>
    <row r="58" spans="1:10">
      <c r="A58" s="78"/>
      <c r="B58" s="78"/>
      <c r="C58" s="78"/>
      <c r="D58" s="78"/>
      <c r="E58" s="78"/>
      <c r="F58" s="78"/>
      <c r="G58" s="78"/>
      <c r="H58" s="78"/>
      <c r="I58" s="78"/>
      <c r="J58" s="78"/>
    </row>
    <row r="59" spans="1:10">
      <c r="A59" s="78"/>
      <c r="B59" s="78"/>
      <c r="C59" s="91" t="s">
        <v>115</v>
      </c>
      <c r="D59" s="91" t="s">
        <v>121</v>
      </c>
      <c r="E59" s="95" t="s">
        <v>129</v>
      </c>
      <c r="F59" s="78"/>
      <c r="G59" s="78"/>
      <c r="H59" s="78"/>
      <c r="I59" s="78"/>
      <c r="J59" s="78"/>
    </row>
    <row r="60" spans="1:10">
      <c r="A60" s="78"/>
      <c r="B60" s="78"/>
      <c r="C60" s="78"/>
      <c r="D60" s="78"/>
      <c r="E60" s="97" t="s">
        <v>128</v>
      </c>
      <c r="F60" s="78"/>
      <c r="G60" s="78"/>
      <c r="H60" s="78"/>
      <c r="I60" s="78"/>
      <c r="J60" s="78"/>
    </row>
    <row r="61" spans="1:10">
      <c r="A61" s="78"/>
      <c r="B61" s="78"/>
      <c r="C61" s="78"/>
      <c r="D61" s="78"/>
      <c r="E61" s="78"/>
      <c r="F61" s="78"/>
      <c r="G61" s="78"/>
      <c r="H61" s="78"/>
      <c r="I61" s="78"/>
      <c r="J61" s="78"/>
    </row>
    <row r="62" spans="1:10">
      <c r="A62" s="78"/>
      <c r="B62" s="78"/>
      <c r="C62" s="91" t="s">
        <v>115</v>
      </c>
      <c r="D62" s="91" t="s">
        <v>122</v>
      </c>
      <c r="E62" s="95"/>
      <c r="F62" s="78"/>
      <c r="G62" s="78"/>
      <c r="H62" s="78"/>
      <c r="I62" s="78"/>
      <c r="J62" s="78"/>
    </row>
    <row r="63" spans="1:10">
      <c r="A63" s="78"/>
      <c r="B63" s="78"/>
      <c r="C63" s="92"/>
      <c r="D63" s="78"/>
      <c r="E63" s="97"/>
      <c r="F63" s="78"/>
      <c r="G63" s="78"/>
      <c r="H63" s="78"/>
      <c r="I63" s="78"/>
      <c r="J63" s="78"/>
    </row>
    <row r="64" spans="1:10">
      <c r="A64" s="78"/>
      <c r="B64" s="78"/>
      <c r="C64" s="92"/>
      <c r="D64" s="78"/>
      <c r="E64" s="97"/>
      <c r="F64" s="78"/>
      <c r="G64" s="78"/>
      <c r="H64" s="78"/>
      <c r="I64" s="78"/>
      <c r="J64" s="78"/>
    </row>
    <row r="65" spans="1:10" ht="18">
      <c r="A65" s="90" t="s">
        <v>85</v>
      </c>
      <c r="B65" s="91" t="s">
        <v>106</v>
      </c>
      <c r="C65" s="91" t="s">
        <v>107</v>
      </c>
      <c r="D65" s="91" t="s">
        <v>108</v>
      </c>
      <c r="E65" s="93" t="s">
        <v>109</v>
      </c>
      <c r="F65" s="31"/>
      <c r="G65" s="30">
        <v>150.69999999999999</v>
      </c>
      <c r="H65" s="29"/>
      <c r="I65" s="30"/>
      <c r="J65" s="98"/>
    </row>
    <row r="66" spans="1:10">
      <c r="A66" s="91"/>
      <c r="B66" s="36"/>
      <c r="C66" s="36"/>
      <c r="D66" s="36"/>
      <c r="E66" s="93" t="s">
        <v>110</v>
      </c>
      <c r="F66" s="31"/>
      <c r="G66" s="30">
        <v>150.69999999999999</v>
      </c>
      <c r="H66" s="29"/>
      <c r="I66" s="30"/>
      <c r="J66" s="98"/>
    </row>
    <row r="67" spans="1:10">
      <c r="A67" s="91"/>
      <c r="B67" s="36"/>
      <c r="C67" s="36"/>
      <c r="D67" s="36"/>
      <c r="E67" s="93"/>
      <c r="F67" s="31"/>
      <c r="G67" s="30"/>
      <c r="H67" s="29"/>
      <c r="I67" s="30"/>
      <c r="J67" s="98"/>
    </row>
    <row r="68" spans="1:10" ht="18">
      <c r="A68" s="90"/>
      <c r="B68" s="29"/>
      <c r="C68" s="91" t="s">
        <v>111</v>
      </c>
      <c r="D68" s="91" t="s">
        <v>112</v>
      </c>
      <c r="E68" s="29"/>
      <c r="F68" s="31"/>
      <c r="G68" s="30"/>
      <c r="H68" s="29"/>
      <c r="I68" s="30"/>
      <c r="J68" s="98"/>
    </row>
    <row r="69" spans="1:10" ht="18">
      <c r="A69" s="90"/>
      <c r="B69" s="78"/>
      <c r="C69" s="78"/>
      <c r="D69" s="78"/>
      <c r="E69" s="78"/>
      <c r="F69" s="78"/>
      <c r="G69" s="78"/>
      <c r="H69" s="78"/>
      <c r="I69" s="78"/>
      <c r="J69" s="94"/>
    </row>
    <row r="70" spans="1:10" ht="18">
      <c r="A70" s="90"/>
      <c r="B70" s="78"/>
      <c r="C70" s="78"/>
      <c r="D70" s="78"/>
      <c r="E70" s="78"/>
      <c r="F70" s="78"/>
      <c r="G70" s="78"/>
      <c r="H70" s="78"/>
      <c r="I70" s="78"/>
      <c r="J70" s="94"/>
    </row>
    <row r="71" spans="1:10">
      <c r="A71" s="78"/>
      <c r="B71" s="78"/>
      <c r="C71" s="91" t="s">
        <v>113</v>
      </c>
      <c r="D71" s="91" t="s">
        <v>108</v>
      </c>
      <c r="E71" s="93" t="s">
        <v>114</v>
      </c>
      <c r="F71" s="78"/>
      <c r="G71" s="30">
        <v>150.69999999999999</v>
      </c>
      <c r="H71" s="78"/>
      <c r="I71" s="78"/>
      <c r="J71" s="78"/>
    </row>
    <row r="72" spans="1:10">
      <c r="A72" s="78"/>
      <c r="B72" s="78"/>
      <c r="C72" s="91"/>
      <c r="D72" s="91"/>
      <c r="E72" s="93" t="s">
        <v>60</v>
      </c>
      <c r="F72" s="78"/>
      <c r="G72" s="78"/>
      <c r="H72" s="78"/>
      <c r="I72" s="78"/>
      <c r="J72" s="78"/>
    </row>
    <row r="73" spans="1:10">
      <c r="A73" s="78"/>
      <c r="B73" s="78"/>
      <c r="C73" s="78"/>
      <c r="D73" s="78"/>
      <c r="E73" s="97" t="s">
        <v>132</v>
      </c>
      <c r="F73" s="78"/>
      <c r="G73" s="78"/>
      <c r="H73" s="78"/>
      <c r="I73" s="78"/>
      <c r="J73" s="78"/>
    </row>
    <row r="74" spans="1:10">
      <c r="A74" s="78"/>
      <c r="B74" s="78"/>
      <c r="C74" s="78"/>
      <c r="D74" s="78"/>
      <c r="E74" s="78"/>
      <c r="F74" s="78"/>
      <c r="G74" s="78"/>
      <c r="H74" s="78"/>
      <c r="I74" s="78"/>
      <c r="J74" s="78"/>
    </row>
    <row r="75" spans="1:10">
      <c r="A75" s="78"/>
      <c r="B75" s="78"/>
      <c r="C75" s="91" t="s">
        <v>115</v>
      </c>
      <c r="D75" s="91" t="s">
        <v>112</v>
      </c>
      <c r="E75" s="78"/>
      <c r="F75" s="78"/>
      <c r="G75" s="78"/>
      <c r="H75" s="78"/>
      <c r="I75" s="78"/>
      <c r="J75" s="78"/>
    </row>
    <row r="76" spans="1:10">
      <c r="A76" s="78"/>
      <c r="B76" s="78"/>
      <c r="C76" s="91"/>
      <c r="D76" s="91"/>
      <c r="E76" s="78"/>
      <c r="F76" s="78"/>
      <c r="G76" s="78"/>
      <c r="H76" s="78"/>
      <c r="I76" s="78"/>
      <c r="J76" s="78"/>
    </row>
  </sheetData>
  <mergeCells count="2">
    <mergeCell ref="F2:G2"/>
    <mergeCell ref="H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5269-4DDB-4DE2-8A37-22C4B5395317}">
  <dimension ref="A2:O21"/>
  <sheetViews>
    <sheetView workbookViewId="0">
      <selection activeCell="A4" sqref="A4:G4"/>
    </sheetView>
  </sheetViews>
  <sheetFormatPr baseColWidth="10" defaultRowHeight="14.4"/>
  <cols>
    <col min="15" max="15" width="12.6640625" bestFit="1" customWidth="1"/>
  </cols>
  <sheetData>
    <row r="2" spans="1:15" ht="33" customHeight="1">
      <c r="A2" s="5"/>
      <c r="B2" s="103" t="s">
        <v>9</v>
      </c>
      <c r="C2" s="103"/>
      <c r="D2" s="103" t="s">
        <v>10</v>
      </c>
      <c r="E2" s="103"/>
      <c r="F2" s="103" t="s">
        <v>11</v>
      </c>
      <c r="G2" s="103"/>
    </row>
    <row r="3" spans="1:15">
      <c r="A3" s="64" t="s">
        <v>27</v>
      </c>
      <c r="B3" s="64"/>
      <c r="C3" s="64"/>
      <c r="D3" s="64"/>
      <c r="E3" s="64"/>
      <c r="F3" s="64"/>
      <c r="G3" s="65"/>
    </row>
    <row r="4" spans="1:15">
      <c r="A4" s="76"/>
      <c r="B4" s="76"/>
      <c r="C4" s="77"/>
      <c r="D4" s="76"/>
      <c r="E4" s="76"/>
      <c r="F4" s="76"/>
      <c r="G4" s="76"/>
    </row>
    <row r="5" spans="1:15">
      <c r="A5" s="64"/>
      <c r="B5" s="64"/>
      <c r="C5" s="64"/>
      <c r="D5" s="64"/>
      <c r="E5" s="64"/>
      <c r="F5" s="64"/>
      <c r="G5" s="64"/>
      <c r="J5" t="s">
        <v>46</v>
      </c>
      <c r="K5" t="s">
        <v>47</v>
      </c>
    </row>
    <row r="6" spans="1:15">
      <c r="A6" s="76"/>
      <c r="B6" s="76"/>
      <c r="C6" s="77"/>
      <c r="D6" s="76"/>
      <c r="E6" s="76"/>
      <c r="F6" s="76"/>
      <c r="G6" s="76"/>
      <c r="I6" t="s">
        <v>40</v>
      </c>
      <c r="J6">
        <f>D6+B8+B7+D7+D8</f>
        <v>0</v>
      </c>
      <c r="K6">
        <v>565.52</v>
      </c>
      <c r="L6">
        <v>150</v>
      </c>
    </row>
    <row r="7" spans="1:15">
      <c r="A7" s="66"/>
      <c r="B7" s="67"/>
      <c r="C7" s="67"/>
      <c r="D7" s="67"/>
      <c r="E7" s="67"/>
      <c r="F7" s="67"/>
      <c r="G7" s="67"/>
      <c r="I7" t="s">
        <v>41</v>
      </c>
      <c r="J7">
        <f>F9+F10</f>
        <v>0</v>
      </c>
      <c r="K7">
        <v>400</v>
      </c>
      <c r="L7">
        <v>150</v>
      </c>
    </row>
    <row r="8" spans="1:15">
      <c r="A8" s="75"/>
      <c r="B8" s="76"/>
      <c r="C8" s="77"/>
      <c r="D8" s="76"/>
      <c r="E8" s="76"/>
      <c r="F8" s="76"/>
      <c r="G8" s="76"/>
      <c r="I8" t="s">
        <v>42</v>
      </c>
      <c r="J8">
        <f>D11+D12</f>
        <v>0</v>
      </c>
      <c r="K8">
        <v>630.20000000000005</v>
      </c>
      <c r="L8">
        <v>150</v>
      </c>
    </row>
    <row r="9" spans="1:15">
      <c r="A9" s="68"/>
      <c r="B9" s="69"/>
      <c r="C9" s="69"/>
      <c r="D9" s="69"/>
      <c r="E9" s="69"/>
      <c r="F9" s="69"/>
      <c r="G9" s="69"/>
      <c r="I9" t="s">
        <v>43</v>
      </c>
      <c r="J9">
        <f>B14+B13</f>
        <v>0</v>
      </c>
      <c r="K9">
        <v>161.4</v>
      </c>
      <c r="L9">
        <v>150</v>
      </c>
    </row>
    <row r="10" spans="1:15">
      <c r="A10" s="75"/>
      <c r="B10" s="76"/>
      <c r="C10" s="77"/>
      <c r="D10" s="76"/>
      <c r="E10" s="76"/>
      <c r="F10" s="76"/>
      <c r="G10" s="76"/>
      <c r="I10" t="s">
        <v>44</v>
      </c>
      <c r="J10">
        <f>B15+F15+F16</f>
        <v>0</v>
      </c>
      <c r="K10">
        <v>1032.74</v>
      </c>
      <c r="L10">
        <v>150</v>
      </c>
    </row>
    <row r="11" spans="1:15">
      <c r="A11" s="68"/>
      <c r="B11" s="69"/>
      <c r="C11" s="69"/>
      <c r="D11" s="69"/>
      <c r="E11" s="69"/>
      <c r="F11" s="69"/>
      <c r="G11" s="69"/>
      <c r="I11" t="s">
        <v>45</v>
      </c>
      <c r="J11">
        <f>F17</f>
        <v>0</v>
      </c>
      <c r="K11">
        <v>200</v>
      </c>
      <c r="L11">
        <v>150</v>
      </c>
    </row>
    <row r="12" spans="1:15">
      <c r="A12" s="73" t="s">
        <v>39</v>
      </c>
      <c r="B12" s="74"/>
      <c r="C12" s="74">
        <v>35</v>
      </c>
      <c r="D12" s="74"/>
      <c r="E12" s="74"/>
      <c r="F12" s="74"/>
      <c r="G12" s="74"/>
    </row>
    <row r="13" spans="1:15">
      <c r="A13" s="70"/>
      <c r="B13" s="71"/>
      <c r="C13" s="71"/>
      <c r="D13" s="71"/>
      <c r="E13" s="71"/>
      <c r="F13" s="71"/>
      <c r="G13" s="71"/>
    </row>
    <row r="14" spans="1:15" ht="28.8">
      <c r="A14" s="72"/>
      <c r="B14" s="72"/>
      <c r="C14" s="72"/>
      <c r="D14" s="72"/>
      <c r="E14" s="72"/>
      <c r="F14" s="72"/>
      <c r="G14" s="72"/>
      <c r="I14" s="19"/>
      <c r="J14" s="20" t="s">
        <v>46</v>
      </c>
      <c r="K14" s="20" t="s">
        <v>48</v>
      </c>
      <c r="L14" s="20" t="s">
        <v>49</v>
      </c>
      <c r="M14" s="20" t="s">
        <v>51</v>
      </c>
      <c r="N14" s="20" t="s">
        <v>50</v>
      </c>
      <c r="O14" s="20" t="s">
        <v>53</v>
      </c>
    </row>
    <row r="15" spans="1:15">
      <c r="A15" s="11"/>
      <c r="B15" s="11"/>
      <c r="C15" s="11"/>
      <c r="D15" s="11"/>
      <c r="E15" s="11"/>
      <c r="F15" s="11"/>
      <c r="G15" s="11"/>
      <c r="I15" s="21" t="s">
        <v>40</v>
      </c>
      <c r="J15" s="22">
        <v>2792</v>
      </c>
      <c r="K15" s="22">
        <v>263.39999999999998</v>
      </c>
      <c r="L15" s="22">
        <v>302.12</v>
      </c>
      <c r="M15" s="22">
        <v>142.5</v>
      </c>
      <c r="N15" s="22">
        <v>3357.52</v>
      </c>
      <c r="O15" s="22">
        <v>23.78</v>
      </c>
    </row>
    <row r="16" spans="1:15">
      <c r="A16" s="12" t="s">
        <v>12</v>
      </c>
      <c r="B16" s="13"/>
      <c r="C16" s="13">
        <f>SUM(C3:C14)</f>
        <v>35</v>
      </c>
      <c r="D16" s="13">
        <f>SUM(D3:D15)</f>
        <v>0</v>
      </c>
      <c r="E16" s="13">
        <f>SUM(E3:E15)</f>
        <v>0</v>
      </c>
      <c r="F16" s="13">
        <f>SUM(F3:F15)</f>
        <v>0</v>
      </c>
      <c r="G16" s="13">
        <f>SUM(G3:G15)</f>
        <v>0</v>
      </c>
      <c r="I16" s="23" t="s">
        <v>52</v>
      </c>
      <c r="J16" s="24">
        <v>4000</v>
      </c>
      <c r="K16" s="24">
        <v>330.2</v>
      </c>
      <c r="L16" s="24">
        <v>400</v>
      </c>
      <c r="M16" s="24">
        <v>142.5</v>
      </c>
      <c r="N16" s="24">
        <v>4730.2</v>
      </c>
      <c r="O16" s="24">
        <v>33.5</v>
      </c>
    </row>
    <row r="17" spans="9:15">
      <c r="I17" s="21" t="s">
        <v>42</v>
      </c>
      <c r="J17" s="22">
        <v>3600</v>
      </c>
      <c r="K17" s="22"/>
      <c r="L17" s="22">
        <v>453.18</v>
      </c>
      <c r="M17" s="22">
        <v>142.5</v>
      </c>
      <c r="N17" s="22">
        <v>4053.18</v>
      </c>
      <c r="O17" s="22">
        <v>28.7</v>
      </c>
    </row>
    <row r="18" spans="9:15">
      <c r="I18" s="23" t="s">
        <v>43</v>
      </c>
      <c r="J18" s="24">
        <v>579.84</v>
      </c>
      <c r="K18" s="24">
        <v>61.7</v>
      </c>
      <c r="L18" s="24">
        <v>99.7</v>
      </c>
      <c r="M18" s="24">
        <v>142.5</v>
      </c>
      <c r="N18" s="24">
        <v>741.24</v>
      </c>
      <c r="O18" s="26">
        <v>5.25</v>
      </c>
    </row>
    <row r="19" spans="9:15">
      <c r="I19" s="21" t="s">
        <v>44</v>
      </c>
      <c r="J19" s="22">
        <v>2327.1</v>
      </c>
      <c r="K19" s="22">
        <v>428.5</v>
      </c>
      <c r="L19" s="22">
        <v>604.24</v>
      </c>
      <c r="M19" s="22">
        <v>142.5</v>
      </c>
      <c r="N19" s="22">
        <v>3359.84</v>
      </c>
      <c r="O19" s="25">
        <v>23.79</v>
      </c>
    </row>
    <row r="20" spans="9:15">
      <c r="I20" s="23" t="s">
        <v>45</v>
      </c>
      <c r="J20" s="24">
        <v>1000</v>
      </c>
      <c r="K20" s="24">
        <v>34.1</v>
      </c>
      <c r="L20" s="24">
        <v>200</v>
      </c>
      <c r="M20" s="24">
        <v>142.5</v>
      </c>
      <c r="N20" s="24">
        <v>1234.0999999999999</v>
      </c>
      <c r="O20" s="24">
        <v>8.74</v>
      </c>
    </row>
    <row r="21" spans="9:15">
      <c r="I21" s="21" t="s">
        <v>50</v>
      </c>
      <c r="J21" s="21">
        <f>SUM(J15:J20)</f>
        <v>14298.94</v>
      </c>
      <c r="K21" s="21">
        <f>SUM(K15:K20)</f>
        <v>1117.8999999999999</v>
      </c>
      <c r="L21" s="21"/>
      <c r="M21" s="21">
        <f>SUM(M15:M20)</f>
        <v>855</v>
      </c>
      <c r="N21" s="22">
        <v>14118.56</v>
      </c>
      <c r="O21" s="25"/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CD609-DA2B-4BE4-B3A4-A0AAD633C2B4}">
  <dimension ref="A2:D7"/>
  <sheetViews>
    <sheetView topLeftCell="A2" workbookViewId="0">
      <selection activeCell="E26" sqref="E26"/>
    </sheetView>
  </sheetViews>
  <sheetFormatPr baseColWidth="10" defaultRowHeight="14.4"/>
  <sheetData>
    <row r="2" spans="1:4" ht="47.4" customHeight="1">
      <c r="A2" s="6"/>
      <c r="B2" s="6" t="s">
        <v>5</v>
      </c>
      <c r="C2" s="6" t="s">
        <v>6</v>
      </c>
      <c r="D2" s="6" t="s">
        <v>12</v>
      </c>
    </row>
    <row r="3" spans="1:4">
      <c r="A3" s="78"/>
      <c r="B3" s="81">
        <v>178</v>
      </c>
      <c r="C3" s="81">
        <v>300</v>
      </c>
      <c r="D3" s="81">
        <v>478</v>
      </c>
    </row>
    <row r="4" spans="1:4">
      <c r="A4" s="80"/>
      <c r="B4" s="82">
        <v>37.200000000000003</v>
      </c>
      <c r="C4" s="82"/>
      <c r="D4" s="82">
        <v>0</v>
      </c>
    </row>
    <row r="5" spans="1:4">
      <c r="A5" s="78"/>
      <c r="B5" s="81"/>
      <c r="C5" s="81"/>
      <c r="D5" s="81">
        <v>0</v>
      </c>
    </row>
    <row r="6" spans="1:4">
      <c r="A6" s="79"/>
      <c r="B6" s="82"/>
      <c r="C6" s="82"/>
      <c r="D6" s="82">
        <v>0</v>
      </c>
    </row>
    <row r="7" spans="1:4" ht="15.6">
      <c r="A7" s="7" t="s">
        <v>28</v>
      </c>
      <c r="B7" s="83">
        <f>SUM(B3:B6)</f>
        <v>215.2</v>
      </c>
      <c r="C7" s="84">
        <v>300</v>
      </c>
      <c r="D7" s="85">
        <f>B7+C7</f>
        <v>515.20000000000005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416A-036B-45B2-BF77-EE4914FE60BA}">
  <dimension ref="A2:H14"/>
  <sheetViews>
    <sheetView topLeftCell="A2" workbookViewId="0">
      <selection activeCell="D14" sqref="D14"/>
    </sheetView>
  </sheetViews>
  <sheetFormatPr baseColWidth="10" defaultRowHeight="14.4"/>
  <cols>
    <col min="1" max="1" width="21.33203125" customWidth="1"/>
    <col min="2" max="2" width="16" customWidth="1"/>
    <col min="3" max="3" width="20.33203125" customWidth="1"/>
    <col min="4" max="4" width="15.44140625" customWidth="1"/>
    <col min="5" max="5" width="21.5546875" customWidth="1"/>
  </cols>
  <sheetData>
    <row r="2" spans="1:8" ht="43.95" customHeight="1">
      <c r="A2" s="104" t="s">
        <v>13</v>
      </c>
      <c r="B2" s="104"/>
      <c r="C2" s="105" t="s">
        <v>14</v>
      </c>
      <c r="D2" s="105"/>
      <c r="E2" s="2"/>
    </row>
    <row r="3" spans="1:8">
      <c r="A3" s="58" t="s">
        <v>15</v>
      </c>
      <c r="B3" s="59">
        <f>REMUNERATIONS!J68</f>
        <v>0</v>
      </c>
      <c r="C3" s="56" t="s">
        <v>16</v>
      </c>
      <c r="D3" s="57">
        <v>5000</v>
      </c>
      <c r="E3" s="55" t="s">
        <v>38</v>
      </c>
    </row>
    <row r="4" spans="1:8">
      <c r="A4" s="40" t="s">
        <v>7</v>
      </c>
      <c r="B4" s="41"/>
      <c r="C4" s="42" t="s">
        <v>17</v>
      </c>
      <c r="D4" s="43">
        <v>5000</v>
      </c>
      <c r="E4" s="44">
        <f>D14-B14</f>
        <v>28500</v>
      </c>
    </row>
    <row r="5" spans="1:8">
      <c r="A5" s="54" t="s">
        <v>8</v>
      </c>
      <c r="B5" s="55"/>
      <c r="C5" s="56" t="s">
        <v>18</v>
      </c>
      <c r="D5" s="57">
        <v>4000</v>
      </c>
      <c r="E5" s="55"/>
    </row>
    <row r="6" spans="1:8">
      <c r="A6" s="45" t="s">
        <v>19</v>
      </c>
      <c r="B6" s="41"/>
      <c r="C6" s="42" t="s">
        <v>20</v>
      </c>
      <c r="D6" s="43">
        <v>5000</v>
      </c>
      <c r="E6" s="46"/>
    </row>
    <row r="7" spans="1:8">
      <c r="A7" s="60" t="s">
        <v>21</v>
      </c>
      <c r="B7" s="59"/>
      <c r="C7" s="56" t="s">
        <v>22</v>
      </c>
      <c r="D7" s="57">
        <v>2000</v>
      </c>
      <c r="E7" s="55"/>
    </row>
    <row r="8" spans="1:8">
      <c r="A8" s="47" t="s">
        <v>4</v>
      </c>
      <c r="B8" s="41"/>
      <c r="C8" s="42" t="s">
        <v>23</v>
      </c>
      <c r="D8" s="43">
        <v>1000</v>
      </c>
      <c r="E8" s="46"/>
    </row>
    <row r="9" spans="1:8">
      <c r="A9" s="60" t="s">
        <v>24</v>
      </c>
      <c r="B9" s="55"/>
      <c r="C9" s="56" t="s">
        <v>25</v>
      </c>
      <c r="D9" s="57">
        <v>1500</v>
      </c>
      <c r="E9" s="55"/>
    </row>
    <row r="10" spans="1:8">
      <c r="A10" s="47" t="s">
        <v>29</v>
      </c>
      <c r="B10" s="44"/>
      <c r="C10" s="42" t="s">
        <v>26</v>
      </c>
      <c r="D10" s="43">
        <v>2000</v>
      </c>
      <c r="E10" s="46"/>
    </row>
    <row r="11" spans="1:8">
      <c r="A11" s="60" t="s">
        <v>31</v>
      </c>
      <c r="B11" s="55"/>
      <c r="C11" s="58" t="s">
        <v>71</v>
      </c>
      <c r="D11" s="59">
        <v>3000</v>
      </c>
      <c r="E11" s="55"/>
    </row>
    <row r="12" spans="1:8">
      <c r="A12" s="47" t="s">
        <v>32</v>
      </c>
      <c r="B12" s="44"/>
      <c r="C12" s="48"/>
      <c r="D12" s="46"/>
      <c r="E12" s="46"/>
    </row>
    <row r="13" spans="1:8">
      <c r="A13" s="49"/>
      <c r="B13" s="50"/>
      <c r="C13" s="50"/>
      <c r="D13" s="50"/>
      <c r="E13" s="50"/>
    </row>
    <row r="14" spans="1:8">
      <c r="A14" s="51" t="s">
        <v>36</v>
      </c>
      <c r="B14" s="52"/>
      <c r="C14" s="53"/>
      <c r="D14" s="89">
        <f>SUM(D3:D11)</f>
        <v>28500</v>
      </c>
      <c r="E14" s="53">
        <f>SUM(E3:E12)</f>
        <v>28500</v>
      </c>
      <c r="F14" s="3">
        <f>SUM(F3:F12)</f>
        <v>0</v>
      </c>
      <c r="G14" s="3">
        <f>SUM(G3:G12)</f>
        <v>0</v>
      </c>
      <c r="H14" s="4">
        <f>SUM(H3:H12)</f>
        <v>0</v>
      </c>
    </row>
  </sheetData>
  <mergeCells count="2"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VIE QUOT</vt:lpstr>
      <vt:lpstr>REMUNERATIONS</vt:lpstr>
      <vt:lpstr>RESTAURATION</vt:lpstr>
      <vt:lpstr>MAQUETTE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Bert</dc:creator>
  <cp:lastModifiedBy>Corinne Bert</cp:lastModifiedBy>
  <cp:lastPrinted>2023-11-29T10:05:03Z</cp:lastPrinted>
  <dcterms:created xsi:type="dcterms:W3CDTF">2023-10-01T09:33:56Z</dcterms:created>
  <dcterms:modified xsi:type="dcterms:W3CDTF">2024-03-04T20:40:00Z</dcterms:modified>
</cp:coreProperties>
</file>